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1352" windowHeight="6156" activeTab="1"/>
  </bookViews>
  <sheets>
    <sheet name="26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'26.04.2024'!$A$3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4525"/>
</workbook>
</file>

<file path=xl/calcChain.xml><?xml version="1.0" encoding="utf-8"?>
<calcChain xmlns="http://schemas.openxmlformats.org/spreadsheetml/2006/main">
  <c r="CD18" i="1" l="1"/>
  <c r="AA21" i="1"/>
  <c r="AF21" i="1"/>
  <c r="V21" i="1"/>
  <c r="CO21" i="1"/>
  <c r="CL21" i="1"/>
  <c r="CI21" i="1"/>
  <c r="AI21" i="1"/>
  <c r="AE21" i="1"/>
  <c r="AD21" i="1"/>
  <c r="AC21" i="1"/>
  <c r="AB21" i="1"/>
  <c r="Z21" i="1"/>
  <c r="Y21" i="1"/>
  <c r="X21" i="1"/>
  <c r="W21" i="1"/>
  <c r="I21" i="1"/>
  <c r="H21" i="1"/>
  <c r="G21" i="1"/>
  <c r="F21" i="1"/>
  <c r="E21" i="1"/>
  <c r="D21" i="1"/>
  <c r="CC18" i="1"/>
  <c r="A17" i="1"/>
  <c r="C17" i="1"/>
  <c r="A16" i="1"/>
  <c r="C16" i="1"/>
  <c r="A15" i="1"/>
  <c r="C15" i="1"/>
  <c r="A14" i="1"/>
  <c r="C14" i="1"/>
  <c r="A13" i="1"/>
  <c r="C13" i="1"/>
  <c r="A12" i="1"/>
  <c r="C12" i="1"/>
  <c r="A11" i="1"/>
  <c r="C11" i="1"/>
  <c r="B3" i="1"/>
  <c r="H6" i="1"/>
  <c r="A6" i="1"/>
  <c r="CD1" i="1"/>
</calcChain>
</file>

<file path=xl/sharedStrings.xml><?xml version="1.0" encoding="utf-8"?>
<sst xmlns="http://schemas.openxmlformats.org/spreadsheetml/2006/main" count="151" uniqueCount="141">
  <si>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</si>
  <si>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</si>
  <si>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</si>
  <si>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</si>
  <si>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</si>
  <si>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</si>
  <si>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</si>
  <si>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</si>
  <si>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</si>
  <si>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</si>
  <si>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</si>
  <si>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</si>
  <si>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</si>
  <si>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</si>
  <si>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</si>
  <si>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</si>
  <si>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</si>
  <si>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</si>
  <si>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</si>
  <si>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</si>
  <si>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</si>
  <si>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</si>
  <si>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</si>
  <si>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</si>
  <si>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</si>
  <si>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</si>
  <si>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</si>
  <si>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</si>
  <si>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</si>
  <si>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</si>
  <si>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</si>
  <si>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</si>
  <si>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</si>
  <si>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</si>
  <si>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</si>
  <si>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</si>
  <si>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</si>
  <si>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</si>
  <si>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</si>
  <si>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</si>
  <si>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</si>
  <si>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</si>
  <si>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</si>
  <si>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</si>
  <si>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</si>
  <si>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</si>
  <si>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</si>
  <si>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</si>
  <si>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</si>
  <si>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</si>
  <si>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</si>
  <si>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</si>
  <si>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</si>
  <si>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</si>
  <si>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</si>
  <si>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</si>
  <si>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</si>
  <si>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</si>
  <si>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</si>
  <si>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</si>
  <si>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</si>
  <si>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</si>
  <si>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</si>
  <si>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</si>
  <si>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</si>
  <si>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</si>
  <si>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</si>
  <si>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</si>
  <si>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</si>
  <si>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</si>
  <si>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</si>
  <si>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</si>
  <si>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</si>
  <si>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</si>
  <si>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</si>
  <si>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</si>
  <si>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</si>
  <si>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</si>
  <si>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</si>
  <si>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</si>
  <si>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</si>
  <si>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</si>
  <si>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</si>
  <si>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</si>
  <si>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</si>
  <si>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</si>
  <si>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</si>
  <si>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</si>
  <si>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</si>
  <si>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</si>
  <si>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</si>
  <si>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</si>
  <si>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</si>
  <si>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</si>
  <si>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</si>
  <si>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</si>
  <si>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</si>
  <si>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</si>
  <si>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</si>
  <si>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</si>
  <si>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нач. школа 1 кл</t>
  </si>
  <si>
    <t>СанПиН 2.3/2.4.3590-20  7-11 лет</t>
  </si>
  <si>
    <t>Обед</t>
  </si>
  <si>
    <t>Суп фасолевый</t>
  </si>
  <si>
    <t>Салат из белокочанной капусты с морковью и растительным маслом</t>
  </si>
  <si>
    <t>Гуляш из мяса свинины</t>
  </si>
  <si>
    <t>Макаронные изделия отварные</t>
  </si>
  <si>
    <t>Компот из сухофруктов (вариант 2)</t>
  </si>
  <si>
    <t>Батон</t>
  </si>
  <si>
    <t>Хлеб ржаной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</si>
  <si>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</si>
  <si>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</si>
  <si>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</si>
  <si>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</si>
  <si>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</si>
  <si>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26.04.2024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</si>
  <si>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</si>
  <si>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</si>
  <si>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</si>
  <si>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</si>
  <si>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</si>
  <si>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</si>
  <si>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</si>
  <si>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</si>
  <si>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</si>
  <si>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</si>
  <si>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</si>
  <si>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</si>
  <si>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</si>
  <si>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</si>
  <si>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</si>
  <si>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</si>
  <si>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Полдник</t>
  </si>
  <si>
    <t>Ужин</t>
  </si>
  <si>
    <t>Ужин 2</t>
  </si>
  <si>
    <t>39/2</t>
  </si>
  <si>
    <t>46/3</t>
  </si>
  <si>
    <t>6/10</t>
  </si>
  <si>
    <t>Пудинг из мяса говядины</t>
  </si>
  <si>
    <t>41/8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</si>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</sst>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5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0" fillId="0" borderId="0" xfId="0" quotePrefix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2" borderId="2" xfId="1" applyFill="1" applyBorder="1" applyProtection="1">
      <protection locked="0"/>
    </xf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1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1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1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1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2" borderId="20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1" fontId="5" fillId="2" borderId="2" xfId="1" quotePrefix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22"/>
  <sheetViews>
    <sheetView zoomScaleNormal="100" workbookViewId="0"/>
  </sheetViews>
  <sheetFormatPr defaultColWidth="0" defaultRowHeight="15.6" x14ac:dyDescent="0.3"/>
  <cols>
    <col min="1" max="1" width="5.109375" style="9" customWidth="1"/>
    <col min="2" max="2" width="23.6640625" style="8" customWidth="1"/>
    <col min="3" max="3" width="6.33203125" style="10" customWidth="1"/>
    <col min="4" max="4" width="7.77734375" style="10" customWidth="1"/>
    <col min="5" max="5" width="6.6640625" style="10" hidden="1" customWidth="1"/>
    <col min="6" max="6" width="7.5546875" style="10" customWidth="1"/>
    <col min="7" max="7" width="6.6640625" style="10" hidden="1" customWidth="1"/>
    <col min="8" max="8" width="7.109375" style="10" customWidth="1"/>
    <col min="9" max="9" width="6.44140625" style="10" customWidth="1"/>
    <col min="10" max="22" width="8.88671875" style="10" hidden="1" customWidth="1"/>
    <col min="23" max="23" width="7.109375" style="10" hidden="1" customWidth="1"/>
    <col min="24" max="25" width="5.6640625" style="10" hidden="1" customWidth="1"/>
    <col min="26" max="26" width="7.33203125" style="10" hidden="1" customWidth="1"/>
    <col min="27" max="28" width="5.6640625" style="10" hidden="1" customWidth="1"/>
    <col min="29" max="29" width="7" style="10" hidden="1" customWidth="1"/>
    <col min="30" max="31" width="5.6640625" style="10" hidden="1" customWidth="1"/>
    <col min="32" max="32" width="5" style="10" hidden="1" customWidth="1"/>
    <col min="33" max="33" width="5.6640625" style="10" hidden="1" customWidth="1"/>
    <col min="34" max="34" width="4" style="10" hidden="1" customWidth="1"/>
    <col min="35" max="35" width="8.109375" style="10" hidden="1" customWidth="1"/>
    <col min="36" max="80" width="8.88671875" style="1" hidden="1" customWidth="1"/>
    <col min="81" max="81" width="6.6640625" style="14" customWidth="1"/>
    <col min="82" max="82" width="6.5546875" style="14" customWidth="1"/>
    <col min="83" max="93" width="9.109375" style="1" hidden="1" customWidth="1"/>
    <col min="94" max="94" width="9.109375" style="1" customWidth="1"/>
    <col min="95" max="95" width="8.44140625" style="1" customWidth="1"/>
    <col min="96" max="255" width="9.109375" style="1" hidden="1" customWidth="1"/>
    <col min="256" max="16384" width="12.5546875" style="1" hidden="1"/>
  </cols>
  <sheetData>
    <row r="1" spans="1:9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3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1:95" s="5" customFormat="1" hidden="1" x14ac:dyDescent="0.3">
      <c r="A3" s="6"/>
      <c r="B3" s="6" t="str">
        <f>"26 апреля 2024 г."</f>
        <v>26 апреля 2024 г.</v>
      </c>
      <c r="C3" s="6"/>
      <c r="D3" s="7"/>
      <c r="E3" s="6"/>
      <c r="F3" s="6"/>
      <c r="G3" s="6"/>
      <c r="H3" s="6"/>
      <c r="I3" s="6"/>
    </row>
    <row r="4" spans="1:95" hidden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3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3">
      <c r="A6" s="20" t="str">
        <f>IF(Dop!B3&lt;&gt;"",Dop!B3,"")</f>
        <v>нач. школа 1 кл</v>
      </c>
      <c r="B6" s="20"/>
      <c r="C6" s="20"/>
      <c r="D6" s="1"/>
      <c r="E6" s="1"/>
      <c r="F6" s="1"/>
      <c r="G6" s="1"/>
      <c r="H6" s="23">
        <f>IF(Дата_Сост&lt;&gt;"",Дата_Сост,"")</f>
        <v>45408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95" hidden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3">
      <c r="A8" s="21" t="s">
        <v>84</v>
      </c>
      <c r="B8" s="18" t="s">
        <v>85</v>
      </c>
      <c r="C8" s="18" t="s">
        <v>78</v>
      </c>
      <c r="D8" s="18" t="s">
        <v>1</v>
      </c>
      <c r="E8" s="18"/>
      <c r="F8" s="18" t="s">
        <v>6</v>
      </c>
      <c r="G8" s="18"/>
      <c r="H8" s="18" t="s">
        <v>79</v>
      </c>
      <c r="I8" s="18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18" t="s">
        <v>75</v>
      </c>
      <c r="X8" s="18"/>
      <c r="Y8" s="18"/>
      <c r="Z8" s="18"/>
      <c r="AA8" s="16" t="s">
        <v>74</v>
      </c>
      <c r="AB8" s="16"/>
      <c r="AC8" s="16"/>
      <c r="AD8" s="16"/>
      <c r="AE8" s="16"/>
      <c r="AF8" s="16"/>
      <c r="AG8" s="16"/>
      <c r="AH8" s="16"/>
      <c r="AI8" s="18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18" t="s">
        <v>87</v>
      </c>
      <c r="CD8" s="18" t="s">
        <v>88</v>
      </c>
      <c r="CE8" s="18"/>
      <c r="CF8" s="18"/>
      <c r="CG8" s="18" t="s">
        <v>89</v>
      </c>
      <c r="CH8" s="18" t="s">
        <v>90</v>
      </c>
      <c r="CI8" s="18" t="s">
        <v>91</v>
      </c>
      <c r="CJ8" s="18" t="s">
        <v>92</v>
      </c>
      <c r="CK8" s="18" t="s">
        <v>93</v>
      </c>
      <c r="CL8" s="18" t="s">
        <v>94</v>
      </c>
      <c r="CM8" s="18" t="s">
        <v>95</v>
      </c>
      <c r="CN8" s="18" t="s">
        <v>96</v>
      </c>
      <c r="CO8" s="18" t="s">
        <v>97</v>
      </c>
      <c r="CP8" s="18" t="s">
        <v>98</v>
      </c>
      <c r="CQ8" s="18" t="s">
        <v>99</v>
      </c>
    </row>
    <row r="9" spans="1:95" ht="15.75" customHeight="1" x14ac:dyDescent="0.3">
      <c r="A9" s="22"/>
      <c r="B9" s="18"/>
      <c r="C9" s="18"/>
      <c r="D9" s="11" t="s">
        <v>0</v>
      </c>
      <c r="E9" s="11" t="s">
        <v>2</v>
      </c>
      <c r="F9" s="11" t="s">
        <v>0</v>
      </c>
      <c r="G9" s="11" t="s">
        <v>3</v>
      </c>
      <c r="H9" s="18"/>
      <c r="I9" s="1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18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spans="1:95" x14ac:dyDescent="0.3">
      <c r="B10" s="24" t="s">
        <v>102</v>
      </c>
      <c r="CD10" s="15"/>
    </row>
    <row r="11" spans="1:95" s="32" customFormat="1" x14ac:dyDescent="0.3">
      <c r="A11" s="29" t="str">
        <f>"39/2"</f>
        <v>39/2</v>
      </c>
      <c r="B11" s="30" t="s">
        <v>103</v>
      </c>
      <c r="C11" s="31" t="str">
        <f>"198,963841138115"</f>
        <v>198,963841138115</v>
      </c>
      <c r="D11" s="31">
        <v>4.3</v>
      </c>
      <c r="E11" s="31">
        <v>0</v>
      </c>
      <c r="F11" s="31">
        <v>3.4</v>
      </c>
      <c r="G11" s="31">
        <v>3.4</v>
      </c>
      <c r="H11" s="31">
        <v>17.45</v>
      </c>
      <c r="I11" s="31">
        <v>113.03790415933605</v>
      </c>
      <c r="J11" s="31">
        <v>0.44</v>
      </c>
      <c r="K11" s="31">
        <v>1.93</v>
      </c>
      <c r="L11" s="31">
        <v>0</v>
      </c>
      <c r="M11" s="31">
        <v>0</v>
      </c>
      <c r="N11" s="31">
        <v>2.2200000000000002</v>
      </c>
      <c r="O11" s="31">
        <v>12.38</v>
      </c>
      <c r="P11" s="31">
        <v>2.85</v>
      </c>
      <c r="Q11" s="31">
        <v>0</v>
      </c>
      <c r="R11" s="31">
        <v>0</v>
      </c>
      <c r="S11" s="31">
        <v>0.12</v>
      </c>
      <c r="T11" s="31">
        <v>1.58</v>
      </c>
      <c r="U11" s="31">
        <v>163.75</v>
      </c>
      <c r="V11" s="31">
        <v>430.49</v>
      </c>
      <c r="W11" s="31">
        <v>33.299999999999997</v>
      </c>
      <c r="X11" s="31">
        <v>28.72</v>
      </c>
      <c r="Y11" s="31">
        <v>102.15</v>
      </c>
      <c r="Z11" s="31">
        <v>1.4</v>
      </c>
      <c r="AA11" s="31">
        <v>0</v>
      </c>
      <c r="AB11" s="31">
        <v>957.6</v>
      </c>
      <c r="AC11" s="31">
        <v>177.2</v>
      </c>
      <c r="AD11" s="31">
        <v>1.49</v>
      </c>
      <c r="AE11" s="31">
        <v>0.12</v>
      </c>
      <c r="AF11" s="31">
        <v>0.06</v>
      </c>
      <c r="AG11" s="31">
        <v>0.82</v>
      </c>
      <c r="AH11" s="31">
        <v>1.88</v>
      </c>
      <c r="AI11" s="31">
        <v>3.7</v>
      </c>
      <c r="AJ11" s="32">
        <v>0</v>
      </c>
      <c r="AK11" s="32">
        <v>189.13</v>
      </c>
      <c r="AL11" s="32">
        <v>180.21</v>
      </c>
      <c r="AM11" s="32">
        <v>296.23</v>
      </c>
      <c r="AN11" s="32">
        <v>276.11</v>
      </c>
      <c r="AO11" s="32">
        <v>42.33</v>
      </c>
      <c r="AP11" s="32">
        <v>154.86000000000001</v>
      </c>
      <c r="AQ11" s="32">
        <v>49.3</v>
      </c>
      <c r="AR11" s="32">
        <v>195.93</v>
      </c>
      <c r="AS11" s="32">
        <v>162.82</v>
      </c>
      <c r="AT11" s="32">
        <v>242.67</v>
      </c>
      <c r="AU11" s="32">
        <v>424.97</v>
      </c>
      <c r="AV11" s="32">
        <v>96.4</v>
      </c>
      <c r="AW11" s="32">
        <v>150.29</v>
      </c>
      <c r="AX11" s="32">
        <v>598.09</v>
      </c>
      <c r="AY11" s="32">
        <v>0</v>
      </c>
      <c r="AZ11" s="32">
        <v>261.31</v>
      </c>
      <c r="BA11" s="32">
        <v>205.36</v>
      </c>
      <c r="BB11" s="32">
        <v>112.1</v>
      </c>
      <c r="BC11" s="32">
        <v>35.92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0.21</v>
      </c>
      <c r="BL11" s="32">
        <v>0</v>
      </c>
      <c r="BM11" s="32">
        <v>0.13</v>
      </c>
      <c r="BN11" s="32">
        <v>0.01</v>
      </c>
      <c r="BO11" s="32">
        <v>0.02</v>
      </c>
      <c r="BP11" s="32">
        <v>0</v>
      </c>
      <c r="BQ11" s="32">
        <v>0</v>
      </c>
      <c r="BR11" s="32">
        <v>0</v>
      </c>
      <c r="BS11" s="32">
        <v>0.75</v>
      </c>
      <c r="BT11" s="32">
        <v>0</v>
      </c>
      <c r="BU11" s="32">
        <v>0</v>
      </c>
      <c r="BV11" s="32">
        <v>1.75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198.31</v>
      </c>
      <c r="CC11" s="33">
        <v>7.2446283975999997</v>
      </c>
      <c r="CD11" s="33"/>
      <c r="CE11" s="32">
        <v>159.6</v>
      </c>
      <c r="CG11" s="32">
        <v>29.67</v>
      </c>
      <c r="CH11" s="32">
        <v>19.559999999999999</v>
      </c>
      <c r="CI11" s="32">
        <v>24.61</v>
      </c>
      <c r="CJ11" s="32">
        <v>1390.57</v>
      </c>
      <c r="CK11" s="32">
        <v>794.45</v>
      </c>
      <c r="CL11" s="32">
        <v>1092.51</v>
      </c>
      <c r="CM11" s="32">
        <v>56.46</v>
      </c>
      <c r="CN11" s="32">
        <v>31.38</v>
      </c>
      <c r="CO11" s="32">
        <v>43.92</v>
      </c>
      <c r="CP11" s="32">
        <v>0</v>
      </c>
      <c r="CQ11" s="32">
        <v>0.4</v>
      </c>
    </row>
    <row r="12" spans="1:95" s="32" customFormat="1" ht="46.8" x14ac:dyDescent="0.3">
      <c r="A12" s="29" t="str">
        <f>"6/1"</f>
        <v>6/1</v>
      </c>
      <c r="B12" s="30" t="s">
        <v>104</v>
      </c>
      <c r="C12" s="31" t="str">
        <f>"59,0674570243035"</f>
        <v>59,0674570243035</v>
      </c>
      <c r="D12" s="31">
        <v>0.92</v>
      </c>
      <c r="E12" s="31">
        <v>0</v>
      </c>
      <c r="F12" s="31">
        <v>2.67</v>
      </c>
      <c r="G12" s="31">
        <v>2.67</v>
      </c>
      <c r="H12" s="31">
        <v>5.59</v>
      </c>
      <c r="I12" s="31">
        <v>47.398293983402461</v>
      </c>
      <c r="J12" s="31">
        <v>0.33</v>
      </c>
      <c r="K12" s="31">
        <v>1.73</v>
      </c>
      <c r="L12" s="31">
        <v>0</v>
      </c>
      <c r="M12" s="31">
        <v>0</v>
      </c>
      <c r="N12" s="31">
        <v>4.42</v>
      </c>
      <c r="O12" s="31">
        <v>0.06</v>
      </c>
      <c r="P12" s="31">
        <v>1.1100000000000001</v>
      </c>
      <c r="Q12" s="31">
        <v>0</v>
      </c>
      <c r="R12" s="31">
        <v>0</v>
      </c>
      <c r="S12" s="31">
        <v>0.16</v>
      </c>
      <c r="T12" s="31">
        <v>0.7</v>
      </c>
      <c r="U12" s="31">
        <v>121.53</v>
      </c>
      <c r="V12" s="31">
        <v>151.19999999999999</v>
      </c>
      <c r="W12" s="31">
        <v>24.84</v>
      </c>
      <c r="X12" s="31">
        <v>10.7</v>
      </c>
      <c r="Y12" s="31">
        <v>19.12</v>
      </c>
      <c r="Z12" s="31">
        <v>0.34</v>
      </c>
      <c r="AA12" s="31">
        <v>0</v>
      </c>
      <c r="AB12" s="31">
        <v>1137.78</v>
      </c>
      <c r="AC12" s="31">
        <v>193.35</v>
      </c>
      <c r="AD12" s="31">
        <v>1.26</v>
      </c>
      <c r="AE12" s="31">
        <v>0.02</v>
      </c>
      <c r="AF12" s="31">
        <v>0.02</v>
      </c>
      <c r="AG12" s="31">
        <v>0.4</v>
      </c>
      <c r="AH12" s="31">
        <v>0.51</v>
      </c>
      <c r="AI12" s="31">
        <v>20.32</v>
      </c>
      <c r="AJ12" s="32">
        <v>0</v>
      </c>
      <c r="AK12" s="32">
        <v>29.62</v>
      </c>
      <c r="AL12" s="32">
        <v>25.34</v>
      </c>
      <c r="AM12" s="32">
        <v>32.36</v>
      </c>
      <c r="AN12" s="32">
        <v>30.48</v>
      </c>
      <c r="AO12" s="32">
        <v>10.55</v>
      </c>
      <c r="AP12" s="32">
        <v>22.86</v>
      </c>
      <c r="AQ12" s="32">
        <v>5.16</v>
      </c>
      <c r="AR12" s="32">
        <v>27.61</v>
      </c>
      <c r="AS12" s="32">
        <v>35.83</v>
      </c>
      <c r="AT12" s="32">
        <v>41.34</v>
      </c>
      <c r="AU12" s="32">
        <v>88.55</v>
      </c>
      <c r="AV12" s="32">
        <v>13.67</v>
      </c>
      <c r="AW12" s="32">
        <v>23.46</v>
      </c>
      <c r="AX12" s="32">
        <v>143.38</v>
      </c>
      <c r="AY12" s="32">
        <v>0</v>
      </c>
      <c r="AZ12" s="32">
        <v>28.84</v>
      </c>
      <c r="BA12" s="32">
        <v>29.12</v>
      </c>
      <c r="BB12" s="32">
        <v>23.74</v>
      </c>
      <c r="BC12" s="32">
        <v>9.9499999999999993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0.16</v>
      </c>
      <c r="BL12" s="32">
        <v>0</v>
      </c>
      <c r="BM12" s="32">
        <v>0.11</v>
      </c>
      <c r="BN12" s="32">
        <v>0.01</v>
      </c>
      <c r="BO12" s="32">
        <v>0.02</v>
      </c>
      <c r="BP12" s="32">
        <v>0</v>
      </c>
      <c r="BQ12" s="32">
        <v>0</v>
      </c>
      <c r="BR12" s="32">
        <v>0</v>
      </c>
      <c r="BS12" s="32">
        <v>0.62</v>
      </c>
      <c r="BT12" s="32">
        <v>0</v>
      </c>
      <c r="BU12" s="32">
        <v>0</v>
      </c>
      <c r="BV12" s="32">
        <v>1.54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49.13</v>
      </c>
      <c r="CC12" s="33">
        <v>3.2737575578000002</v>
      </c>
      <c r="CD12" s="33"/>
      <c r="CE12" s="32">
        <v>189.63</v>
      </c>
      <c r="CG12" s="32">
        <v>16.22</v>
      </c>
      <c r="CH12" s="32">
        <v>7.44</v>
      </c>
      <c r="CI12" s="32">
        <v>11.83</v>
      </c>
      <c r="CJ12" s="32">
        <v>485.73</v>
      </c>
      <c r="CK12" s="32">
        <v>115.99</v>
      </c>
      <c r="CL12" s="32">
        <v>300.86</v>
      </c>
      <c r="CM12" s="32">
        <v>7.67</v>
      </c>
      <c r="CN12" s="32">
        <v>7.31</v>
      </c>
      <c r="CO12" s="32">
        <v>7.49</v>
      </c>
      <c r="CP12" s="32">
        <v>1.8</v>
      </c>
      <c r="CQ12" s="32">
        <v>0.3</v>
      </c>
    </row>
    <row r="13" spans="1:95" s="32" customFormat="1" ht="31.2" x14ac:dyDescent="0.3">
      <c r="A13" s="29" t="str">
        <f>"12/8"</f>
        <v>12/8</v>
      </c>
      <c r="B13" s="30" t="s">
        <v>105</v>
      </c>
      <c r="C13" s="31" t="str">
        <f>"99,2902208201893"</f>
        <v>99,2902208201893</v>
      </c>
      <c r="D13" s="31">
        <v>11.61</v>
      </c>
      <c r="E13" s="31">
        <v>10.9</v>
      </c>
      <c r="F13" s="31">
        <v>28.35</v>
      </c>
      <c r="G13" s="31">
        <v>0.09</v>
      </c>
      <c r="H13" s="31">
        <v>5.36</v>
      </c>
      <c r="I13" s="31">
        <v>321.97061593059931</v>
      </c>
      <c r="J13" s="31">
        <v>11.47</v>
      </c>
      <c r="K13" s="31">
        <v>0.09</v>
      </c>
      <c r="L13" s="31">
        <v>0</v>
      </c>
      <c r="M13" s="31">
        <v>0</v>
      </c>
      <c r="N13" s="31">
        <v>1.32</v>
      </c>
      <c r="O13" s="31">
        <v>3.41</v>
      </c>
      <c r="P13" s="31">
        <v>0.63</v>
      </c>
      <c r="Q13" s="31">
        <v>0</v>
      </c>
      <c r="R13" s="31">
        <v>0</v>
      </c>
      <c r="S13" s="31">
        <v>0.03</v>
      </c>
      <c r="T13" s="31">
        <v>1.45</v>
      </c>
      <c r="U13" s="31">
        <v>229.28</v>
      </c>
      <c r="V13" s="31">
        <v>248.6</v>
      </c>
      <c r="W13" s="31">
        <v>13.32</v>
      </c>
      <c r="X13" s="31">
        <v>21.1</v>
      </c>
      <c r="Y13" s="31">
        <v>138.57</v>
      </c>
      <c r="Z13" s="31">
        <v>1.48</v>
      </c>
      <c r="AA13" s="31">
        <v>14.59</v>
      </c>
      <c r="AB13" s="31">
        <v>10.94</v>
      </c>
      <c r="AC13" s="31">
        <v>19.309999999999999</v>
      </c>
      <c r="AD13" s="31">
        <v>0.47</v>
      </c>
      <c r="AE13" s="31">
        <v>0.3</v>
      </c>
      <c r="AF13" s="31">
        <v>0.1</v>
      </c>
      <c r="AG13" s="31">
        <v>1.85</v>
      </c>
      <c r="AH13" s="31">
        <v>4.87</v>
      </c>
      <c r="AI13" s="31">
        <v>0.45</v>
      </c>
      <c r="AJ13" s="32">
        <v>0</v>
      </c>
      <c r="AK13" s="32">
        <v>655.65</v>
      </c>
      <c r="AL13" s="32">
        <v>560.17999999999995</v>
      </c>
      <c r="AM13" s="32">
        <v>857.63</v>
      </c>
      <c r="AN13" s="32">
        <v>955.36</v>
      </c>
      <c r="AO13" s="32">
        <v>267.88</v>
      </c>
      <c r="AP13" s="32">
        <v>513.73</v>
      </c>
      <c r="AQ13" s="32">
        <v>151.66</v>
      </c>
      <c r="AR13" s="32">
        <v>466.27</v>
      </c>
      <c r="AS13" s="32">
        <v>604.63</v>
      </c>
      <c r="AT13" s="32">
        <v>688.12</v>
      </c>
      <c r="AU13" s="32">
        <v>1023.2</v>
      </c>
      <c r="AV13" s="32">
        <v>447.95</v>
      </c>
      <c r="AW13" s="32">
        <v>545.80999999999995</v>
      </c>
      <c r="AX13" s="32">
        <v>1842.35</v>
      </c>
      <c r="AY13" s="32">
        <v>129.19999999999999</v>
      </c>
      <c r="AZ13" s="32">
        <v>542.04</v>
      </c>
      <c r="BA13" s="32">
        <v>490.32</v>
      </c>
      <c r="BB13" s="32">
        <v>408.79</v>
      </c>
      <c r="BC13" s="32">
        <v>148.99</v>
      </c>
      <c r="BD13" s="32">
        <v>0.11</v>
      </c>
      <c r="BE13" s="32">
        <v>0.05</v>
      </c>
      <c r="BF13" s="32">
        <v>0.03</v>
      </c>
      <c r="BG13" s="32">
        <v>0.06</v>
      </c>
      <c r="BH13" s="32">
        <v>7.0000000000000007E-2</v>
      </c>
      <c r="BI13" s="32">
        <v>0.32</v>
      </c>
      <c r="BJ13" s="32">
        <v>0</v>
      </c>
      <c r="BK13" s="32">
        <v>0.91</v>
      </c>
      <c r="BL13" s="32">
        <v>0</v>
      </c>
      <c r="BM13" s="32">
        <v>0.28000000000000003</v>
      </c>
      <c r="BN13" s="32">
        <v>0</v>
      </c>
      <c r="BO13" s="32">
        <v>0</v>
      </c>
      <c r="BP13" s="32">
        <v>0</v>
      </c>
      <c r="BQ13" s="32">
        <v>0.06</v>
      </c>
      <c r="BR13" s="32">
        <v>0.1</v>
      </c>
      <c r="BS13" s="32">
        <v>0.74</v>
      </c>
      <c r="BT13" s="32">
        <v>0</v>
      </c>
      <c r="BU13" s="32">
        <v>0</v>
      </c>
      <c r="BV13" s="32">
        <v>7.0000000000000007E-2</v>
      </c>
      <c r="BW13" s="32">
        <v>0</v>
      </c>
      <c r="BX13" s="32">
        <v>0</v>
      </c>
      <c r="BY13" s="32">
        <v>0</v>
      </c>
      <c r="BZ13" s="32">
        <v>0</v>
      </c>
      <c r="CA13" s="32">
        <v>0</v>
      </c>
      <c r="CB13" s="32">
        <v>115.87</v>
      </c>
      <c r="CC13" s="33">
        <v>39.551651167199999</v>
      </c>
      <c r="CD13" s="33"/>
      <c r="CE13" s="32">
        <v>16.41</v>
      </c>
      <c r="CG13" s="32">
        <v>27.18</v>
      </c>
      <c r="CH13" s="32">
        <v>17.05</v>
      </c>
      <c r="CI13" s="32">
        <v>22.11</v>
      </c>
      <c r="CJ13" s="32">
        <v>2949.75</v>
      </c>
      <c r="CK13" s="32">
        <v>1775.38</v>
      </c>
      <c r="CL13" s="32">
        <v>2362.56</v>
      </c>
      <c r="CM13" s="32">
        <v>32.68</v>
      </c>
      <c r="CN13" s="32">
        <v>20.3</v>
      </c>
      <c r="CO13" s="32">
        <v>26.54</v>
      </c>
      <c r="CP13" s="32">
        <v>0</v>
      </c>
      <c r="CQ13" s="32">
        <v>0.5</v>
      </c>
    </row>
    <row r="14" spans="1:95" s="32" customFormat="1" ht="31.2" x14ac:dyDescent="0.3">
      <c r="A14" s="29" t="str">
        <f>"46/3"</f>
        <v>46/3</v>
      </c>
      <c r="B14" s="30" t="s">
        <v>106</v>
      </c>
      <c r="C14" s="31" t="str">
        <f>"149,467665615142"</f>
        <v>149,467665615142</v>
      </c>
      <c r="D14" s="31">
        <v>5.3</v>
      </c>
      <c r="E14" s="31">
        <v>0.03</v>
      </c>
      <c r="F14" s="31">
        <v>2.64</v>
      </c>
      <c r="G14" s="31">
        <v>0.66</v>
      </c>
      <c r="H14" s="31">
        <v>34.1</v>
      </c>
      <c r="I14" s="31">
        <v>180.84356728391168</v>
      </c>
      <c r="J14" s="31">
        <v>1.62</v>
      </c>
      <c r="K14" s="31">
        <v>7.0000000000000007E-2</v>
      </c>
      <c r="L14" s="31">
        <v>0</v>
      </c>
      <c r="M14" s="31">
        <v>0</v>
      </c>
      <c r="N14" s="31">
        <v>0.97</v>
      </c>
      <c r="O14" s="31">
        <v>31.42</v>
      </c>
      <c r="P14" s="31">
        <v>1.72</v>
      </c>
      <c r="Q14" s="31">
        <v>0</v>
      </c>
      <c r="R14" s="31">
        <v>0</v>
      </c>
      <c r="S14" s="31">
        <v>0</v>
      </c>
      <c r="T14" s="31">
        <v>0.67</v>
      </c>
      <c r="U14" s="31">
        <v>147.18</v>
      </c>
      <c r="V14" s="31">
        <v>56.08</v>
      </c>
      <c r="W14" s="31">
        <v>10.42</v>
      </c>
      <c r="X14" s="31">
        <v>7.17</v>
      </c>
      <c r="Y14" s="31">
        <v>39.69</v>
      </c>
      <c r="Z14" s="31">
        <v>0.72</v>
      </c>
      <c r="AA14" s="31">
        <v>7.72</v>
      </c>
      <c r="AB14" s="31">
        <v>7.72</v>
      </c>
      <c r="AC14" s="31">
        <v>14.48</v>
      </c>
      <c r="AD14" s="31">
        <v>0.8</v>
      </c>
      <c r="AE14" s="31">
        <v>0.06</v>
      </c>
      <c r="AF14" s="31">
        <v>0.02</v>
      </c>
      <c r="AG14" s="31">
        <v>0.49</v>
      </c>
      <c r="AH14" s="31">
        <v>1.49</v>
      </c>
      <c r="AI14" s="31">
        <v>0</v>
      </c>
      <c r="AJ14" s="32">
        <v>0</v>
      </c>
      <c r="AK14" s="32">
        <v>229.46</v>
      </c>
      <c r="AL14" s="32">
        <v>209.78</v>
      </c>
      <c r="AM14" s="32">
        <v>393.01</v>
      </c>
      <c r="AN14" s="32">
        <v>122.65</v>
      </c>
      <c r="AO14" s="32">
        <v>74.819999999999993</v>
      </c>
      <c r="AP14" s="32">
        <v>151.94999999999999</v>
      </c>
      <c r="AQ14" s="32">
        <v>49.72</v>
      </c>
      <c r="AR14" s="32">
        <v>243.85</v>
      </c>
      <c r="AS14" s="32">
        <v>161.21</v>
      </c>
      <c r="AT14" s="32">
        <v>194.46</v>
      </c>
      <c r="AU14" s="32">
        <v>166.64</v>
      </c>
      <c r="AV14" s="32">
        <v>97.9</v>
      </c>
      <c r="AW14" s="32">
        <v>170.43</v>
      </c>
      <c r="AX14" s="32">
        <v>1497.15</v>
      </c>
      <c r="AY14" s="32">
        <v>0</v>
      </c>
      <c r="AZ14" s="32">
        <v>471.74</v>
      </c>
      <c r="BA14" s="32">
        <v>244.21</v>
      </c>
      <c r="BB14" s="32">
        <v>122.56</v>
      </c>
      <c r="BC14" s="32">
        <v>97.14</v>
      </c>
      <c r="BD14" s="32">
        <v>0.08</v>
      </c>
      <c r="BE14" s="32">
        <v>0.03</v>
      </c>
      <c r="BF14" s="32">
        <v>0.02</v>
      </c>
      <c r="BG14" s="32">
        <v>0.04</v>
      </c>
      <c r="BH14" s="32">
        <v>0.05</v>
      </c>
      <c r="BI14" s="32">
        <v>0.22</v>
      </c>
      <c r="BJ14" s="32">
        <v>0</v>
      </c>
      <c r="BK14" s="32">
        <v>0.71</v>
      </c>
      <c r="BL14" s="32">
        <v>0</v>
      </c>
      <c r="BM14" s="32">
        <v>0.2</v>
      </c>
      <c r="BN14" s="32">
        <v>0</v>
      </c>
      <c r="BO14" s="32">
        <v>0</v>
      </c>
      <c r="BP14" s="32">
        <v>0</v>
      </c>
      <c r="BQ14" s="32">
        <v>0.04</v>
      </c>
      <c r="BR14" s="32">
        <v>7.0000000000000007E-2</v>
      </c>
      <c r="BS14" s="32">
        <v>0.52</v>
      </c>
      <c r="BT14" s="32">
        <v>0</v>
      </c>
      <c r="BU14" s="32">
        <v>0</v>
      </c>
      <c r="BV14" s="32">
        <v>0.24</v>
      </c>
      <c r="BW14" s="32">
        <v>0.01</v>
      </c>
      <c r="BX14" s="32">
        <v>0</v>
      </c>
      <c r="BY14" s="32">
        <v>0</v>
      </c>
      <c r="BZ14" s="32">
        <v>0</v>
      </c>
      <c r="CA14" s="32">
        <v>0</v>
      </c>
      <c r="CB14" s="32">
        <v>7.44</v>
      </c>
      <c r="CC14" s="33">
        <v>4.7252933753999997</v>
      </c>
      <c r="CD14" s="33"/>
      <c r="CE14" s="32">
        <v>9.01</v>
      </c>
      <c r="CG14" s="32">
        <v>21.19</v>
      </c>
      <c r="CH14" s="32">
        <v>11.06</v>
      </c>
      <c r="CI14" s="32">
        <v>16.13</v>
      </c>
      <c r="CJ14" s="32">
        <v>491.69</v>
      </c>
      <c r="CK14" s="32">
        <v>486.62</v>
      </c>
      <c r="CL14" s="32">
        <v>489.15</v>
      </c>
      <c r="CM14" s="32">
        <v>12.36</v>
      </c>
      <c r="CN14" s="32">
        <v>6.29</v>
      </c>
      <c r="CO14" s="32">
        <v>9.33</v>
      </c>
      <c r="CP14" s="32">
        <v>0</v>
      </c>
      <c r="CQ14" s="32">
        <v>0.38</v>
      </c>
    </row>
    <row r="15" spans="1:95" s="32" customFormat="1" ht="46.8" x14ac:dyDescent="0.3">
      <c r="A15" s="29" t="str">
        <f>"6/10"</f>
        <v>6/10</v>
      </c>
      <c r="B15" s="30" t="s">
        <v>107</v>
      </c>
      <c r="C15" s="31" t="str">
        <f>"200"</f>
        <v>200</v>
      </c>
      <c r="D15" s="31">
        <v>1.02</v>
      </c>
      <c r="E15" s="31">
        <v>0</v>
      </c>
      <c r="F15" s="31">
        <v>0.06</v>
      </c>
      <c r="G15" s="31">
        <v>0.06</v>
      </c>
      <c r="H15" s="31">
        <v>18.29</v>
      </c>
      <c r="I15" s="31">
        <v>69.016159999999999</v>
      </c>
      <c r="J15" s="31">
        <v>0.02</v>
      </c>
      <c r="K15" s="31">
        <v>0</v>
      </c>
      <c r="L15" s="31">
        <v>0</v>
      </c>
      <c r="M15" s="31">
        <v>0</v>
      </c>
      <c r="N15" s="31">
        <v>14.3</v>
      </c>
      <c r="O15" s="31">
        <v>0.56999999999999995</v>
      </c>
      <c r="P15" s="31">
        <v>3.42</v>
      </c>
      <c r="Q15" s="31">
        <v>0</v>
      </c>
      <c r="R15" s="31">
        <v>0</v>
      </c>
      <c r="S15" s="31">
        <v>0.3</v>
      </c>
      <c r="T15" s="31">
        <v>0.81</v>
      </c>
      <c r="U15" s="31">
        <v>3.42</v>
      </c>
      <c r="V15" s="31">
        <v>340.11</v>
      </c>
      <c r="W15" s="31">
        <v>31.19</v>
      </c>
      <c r="X15" s="31">
        <v>19.95</v>
      </c>
      <c r="Y15" s="31">
        <v>27.16</v>
      </c>
      <c r="Z15" s="31">
        <v>0.64</v>
      </c>
      <c r="AA15" s="31">
        <v>0</v>
      </c>
      <c r="AB15" s="31">
        <v>630</v>
      </c>
      <c r="AC15" s="31">
        <v>116.6</v>
      </c>
      <c r="AD15" s="31">
        <v>1.1000000000000001</v>
      </c>
      <c r="AE15" s="31">
        <v>0.02</v>
      </c>
      <c r="AF15" s="31">
        <v>0.04</v>
      </c>
      <c r="AG15" s="31">
        <v>0.51</v>
      </c>
      <c r="AH15" s="31">
        <v>0.78</v>
      </c>
      <c r="AI15" s="31">
        <v>0.32</v>
      </c>
      <c r="AJ15" s="32">
        <v>0</v>
      </c>
      <c r="AK15" s="32">
        <v>0.01</v>
      </c>
      <c r="AL15" s="32">
        <v>0.01</v>
      </c>
      <c r="AM15" s="32">
        <v>0.01</v>
      </c>
      <c r="AN15" s="32">
        <v>0.02</v>
      </c>
      <c r="AO15" s="32">
        <v>0</v>
      </c>
      <c r="AP15" s="32">
        <v>0.01</v>
      </c>
      <c r="AQ15" s="32">
        <v>0</v>
      </c>
      <c r="AR15" s="32">
        <v>0.01</v>
      </c>
      <c r="AS15" s="32">
        <v>0.01</v>
      </c>
      <c r="AT15" s="32">
        <v>0.01</v>
      </c>
      <c r="AU15" s="32">
        <v>0.06</v>
      </c>
      <c r="AV15" s="32">
        <v>0</v>
      </c>
      <c r="AW15" s="32">
        <v>0.01</v>
      </c>
      <c r="AX15" s="32">
        <v>0.03</v>
      </c>
      <c r="AY15" s="32">
        <v>0</v>
      </c>
      <c r="AZ15" s="32">
        <v>0.02</v>
      </c>
      <c r="BA15" s="32">
        <v>0.01</v>
      </c>
      <c r="BB15" s="32">
        <v>0.01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0.01</v>
      </c>
      <c r="BT15" s="32">
        <v>0</v>
      </c>
      <c r="BU15" s="32">
        <v>0</v>
      </c>
      <c r="BV15" s="32">
        <v>0.01</v>
      </c>
      <c r="BW15" s="32">
        <v>0</v>
      </c>
      <c r="BX15" s="32">
        <v>0</v>
      </c>
      <c r="BY15" s="32">
        <v>0</v>
      </c>
      <c r="BZ15" s="32">
        <v>0</v>
      </c>
      <c r="CA15" s="32">
        <v>0</v>
      </c>
      <c r="CB15" s="32">
        <v>214.01</v>
      </c>
      <c r="CC15" s="33">
        <v>4.0750000000000002</v>
      </c>
      <c r="CD15" s="33"/>
      <c r="CE15" s="32">
        <v>105</v>
      </c>
      <c r="CG15" s="32">
        <v>4.3</v>
      </c>
      <c r="CH15" s="32">
        <v>4.3</v>
      </c>
      <c r="CI15" s="32">
        <v>4.3</v>
      </c>
      <c r="CJ15" s="32">
        <v>462.5</v>
      </c>
      <c r="CK15" s="32">
        <v>182.2</v>
      </c>
      <c r="CL15" s="32">
        <v>322.35000000000002</v>
      </c>
      <c r="CM15" s="32">
        <v>46.19</v>
      </c>
      <c r="CN15" s="32">
        <v>27.29</v>
      </c>
      <c r="CO15" s="32">
        <v>36.74</v>
      </c>
      <c r="CP15" s="32">
        <v>5</v>
      </c>
      <c r="CQ15" s="32">
        <v>0</v>
      </c>
    </row>
    <row r="16" spans="1:95" s="32" customFormat="1" x14ac:dyDescent="0.3">
      <c r="A16" s="29" t="str">
        <f>"-"</f>
        <v>-</v>
      </c>
      <c r="B16" s="30" t="s">
        <v>108</v>
      </c>
      <c r="C16" s="31" t="str">
        <f>"53,9261460101868"</f>
        <v>53,9261460101868</v>
      </c>
      <c r="D16" s="31">
        <v>4.1500000000000004</v>
      </c>
      <c r="E16" s="31">
        <v>0</v>
      </c>
      <c r="F16" s="31">
        <v>1.62</v>
      </c>
      <c r="G16" s="31">
        <v>1.62</v>
      </c>
      <c r="H16" s="31">
        <v>28.74</v>
      </c>
      <c r="I16" s="31">
        <v>145.34174872665528</v>
      </c>
      <c r="J16" s="31">
        <v>0.27</v>
      </c>
      <c r="K16" s="31">
        <v>0</v>
      </c>
      <c r="L16" s="31">
        <v>0</v>
      </c>
      <c r="M16" s="31">
        <v>0</v>
      </c>
      <c r="N16" s="31">
        <v>1.78</v>
      </c>
      <c r="O16" s="31">
        <v>25.24</v>
      </c>
      <c r="P16" s="31">
        <v>1.73</v>
      </c>
      <c r="Q16" s="31">
        <v>0</v>
      </c>
      <c r="R16" s="31">
        <v>0</v>
      </c>
      <c r="S16" s="31">
        <v>0.16</v>
      </c>
      <c r="T16" s="31">
        <v>0.86</v>
      </c>
      <c r="U16" s="31">
        <v>231.34</v>
      </c>
      <c r="V16" s="31">
        <v>70.64</v>
      </c>
      <c r="W16" s="31">
        <v>11.86</v>
      </c>
      <c r="X16" s="31">
        <v>17.8</v>
      </c>
      <c r="Y16" s="31">
        <v>45.84</v>
      </c>
      <c r="Z16" s="31">
        <v>1.08</v>
      </c>
      <c r="AA16" s="31">
        <v>0</v>
      </c>
      <c r="AB16" s="31">
        <v>0</v>
      </c>
      <c r="AC16" s="31">
        <v>0</v>
      </c>
      <c r="AD16" s="31">
        <v>0.92</v>
      </c>
      <c r="AE16" s="31">
        <v>0.09</v>
      </c>
      <c r="AF16" s="31">
        <v>0.03</v>
      </c>
      <c r="AG16" s="31">
        <v>0.86</v>
      </c>
      <c r="AH16" s="31">
        <v>1.62</v>
      </c>
      <c r="AI16" s="31">
        <v>0</v>
      </c>
      <c r="AJ16" s="32">
        <v>0</v>
      </c>
      <c r="AK16" s="32">
        <v>200.61</v>
      </c>
      <c r="AL16" s="32">
        <v>208.15</v>
      </c>
      <c r="AM16" s="32">
        <v>318.7</v>
      </c>
      <c r="AN16" s="32">
        <v>107.31</v>
      </c>
      <c r="AO16" s="32">
        <v>63.09</v>
      </c>
      <c r="AP16" s="32">
        <v>126.19</v>
      </c>
      <c r="AQ16" s="32">
        <v>47.46</v>
      </c>
      <c r="AR16" s="32">
        <v>226.49</v>
      </c>
      <c r="AS16" s="32">
        <v>140.75</v>
      </c>
      <c r="AT16" s="32">
        <v>195.75</v>
      </c>
      <c r="AU16" s="32">
        <v>162.32</v>
      </c>
      <c r="AV16" s="32">
        <v>86.82</v>
      </c>
      <c r="AW16" s="32">
        <v>150.99</v>
      </c>
      <c r="AX16" s="32">
        <v>1253.78</v>
      </c>
      <c r="AY16" s="32">
        <v>0</v>
      </c>
      <c r="AZ16" s="32">
        <v>408.22</v>
      </c>
      <c r="BA16" s="32">
        <v>178.5</v>
      </c>
      <c r="BB16" s="32">
        <v>119.72</v>
      </c>
      <c r="BC16" s="32">
        <v>93.29</v>
      </c>
      <c r="BD16" s="32">
        <v>0</v>
      </c>
      <c r="BE16" s="32">
        <v>0</v>
      </c>
      <c r="BF16" s="32">
        <v>0</v>
      </c>
      <c r="BG16" s="32">
        <v>0</v>
      </c>
      <c r="BH16" s="32">
        <v>0.01</v>
      </c>
      <c r="BI16" s="32">
        <v>0.01</v>
      </c>
      <c r="BJ16" s="32">
        <v>0</v>
      </c>
      <c r="BK16" s="32">
        <v>0.18</v>
      </c>
      <c r="BL16" s="32">
        <v>0</v>
      </c>
      <c r="BM16" s="32">
        <v>0.08</v>
      </c>
      <c r="BN16" s="32">
        <v>0.01</v>
      </c>
      <c r="BO16" s="32">
        <v>0</v>
      </c>
      <c r="BP16" s="32">
        <v>0</v>
      </c>
      <c r="BQ16" s="32">
        <v>0</v>
      </c>
      <c r="BR16" s="32">
        <v>0.01</v>
      </c>
      <c r="BS16" s="32">
        <v>0.63</v>
      </c>
      <c r="BT16" s="32">
        <v>0</v>
      </c>
      <c r="BU16" s="32">
        <v>0</v>
      </c>
      <c r="BV16" s="32">
        <v>0.47</v>
      </c>
      <c r="BW16" s="32">
        <v>0.01</v>
      </c>
      <c r="BX16" s="32">
        <v>0</v>
      </c>
      <c r="BY16" s="32">
        <v>0</v>
      </c>
      <c r="BZ16" s="32">
        <v>0</v>
      </c>
      <c r="CA16" s="32">
        <v>0</v>
      </c>
      <c r="CB16" s="32">
        <v>18.39</v>
      </c>
      <c r="CC16" s="33">
        <v>4.9018866722999999</v>
      </c>
      <c r="CD16" s="33"/>
      <c r="CE16" s="32">
        <v>0</v>
      </c>
      <c r="CG16" s="32">
        <v>0</v>
      </c>
      <c r="CH16" s="32">
        <v>0</v>
      </c>
      <c r="CI16" s="32">
        <v>0</v>
      </c>
      <c r="CJ16" s="32">
        <v>1862.9</v>
      </c>
      <c r="CK16" s="32">
        <v>717.71</v>
      </c>
      <c r="CL16" s="32">
        <v>1290.31</v>
      </c>
      <c r="CM16" s="32">
        <v>14.9</v>
      </c>
      <c r="CN16" s="32">
        <v>14.9</v>
      </c>
      <c r="CO16" s="32">
        <v>14.9</v>
      </c>
      <c r="CP16" s="32">
        <v>0</v>
      </c>
      <c r="CQ16" s="32">
        <v>0</v>
      </c>
    </row>
    <row r="17" spans="1:95" s="17" customFormat="1" x14ac:dyDescent="0.3">
      <c r="A17" s="25" t="str">
        <f>"-"</f>
        <v>-</v>
      </c>
      <c r="B17" s="26" t="s">
        <v>109</v>
      </c>
      <c r="C17" s="27" t="str">
        <f>"39,2857142857143"</f>
        <v>39,2857142857143</v>
      </c>
      <c r="D17" s="27">
        <v>2.59</v>
      </c>
      <c r="E17" s="27">
        <v>0</v>
      </c>
      <c r="F17" s="27">
        <v>0.47</v>
      </c>
      <c r="G17" s="27">
        <v>0.47</v>
      </c>
      <c r="H17" s="27">
        <v>16.38</v>
      </c>
      <c r="I17" s="27">
        <v>75.97071428571428</v>
      </c>
      <c r="J17" s="27">
        <v>0.08</v>
      </c>
      <c r="K17" s="27">
        <v>0</v>
      </c>
      <c r="L17" s="27">
        <v>0</v>
      </c>
      <c r="M17" s="27">
        <v>0</v>
      </c>
      <c r="N17" s="27">
        <v>0.47</v>
      </c>
      <c r="O17" s="27">
        <v>12.65</v>
      </c>
      <c r="P17" s="27">
        <v>3.26</v>
      </c>
      <c r="Q17" s="27">
        <v>0</v>
      </c>
      <c r="R17" s="27">
        <v>0</v>
      </c>
      <c r="S17" s="27">
        <v>0.39</v>
      </c>
      <c r="T17" s="27">
        <v>0.98</v>
      </c>
      <c r="U17" s="27">
        <v>239.64</v>
      </c>
      <c r="V17" s="27">
        <v>96.25</v>
      </c>
      <c r="W17" s="27">
        <v>13.75</v>
      </c>
      <c r="X17" s="27">
        <v>18.46</v>
      </c>
      <c r="Y17" s="27">
        <v>62.07</v>
      </c>
      <c r="Z17" s="27">
        <v>1.53</v>
      </c>
      <c r="AA17" s="27">
        <v>0</v>
      </c>
      <c r="AB17" s="27">
        <v>1.96</v>
      </c>
      <c r="AC17" s="27">
        <v>0.39</v>
      </c>
      <c r="AD17" s="27">
        <v>0.55000000000000004</v>
      </c>
      <c r="AE17" s="27">
        <v>7.0000000000000007E-2</v>
      </c>
      <c r="AF17" s="27">
        <v>0.03</v>
      </c>
      <c r="AG17" s="27">
        <v>0.28000000000000003</v>
      </c>
      <c r="AH17" s="27">
        <v>0.79</v>
      </c>
      <c r="AI17" s="27">
        <v>0</v>
      </c>
      <c r="AJ17" s="17">
        <v>0</v>
      </c>
      <c r="AK17" s="17">
        <v>126.5</v>
      </c>
      <c r="AL17" s="17">
        <v>97.43</v>
      </c>
      <c r="AM17" s="17">
        <v>167.75</v>
      </c>
      <c r="AN17" s="17">
        <v>87.61</v>
      </c>
      <c r="AO17" s="17">
        <v>36.54</v>
      </c>
      <c r="AP17" s="17">
        <v>77.790000000000006</v>
      </c>
      <c r="AQ17" s="17">
        <v>31.43</v>
      </c>
      <c r="AR17" s="17">
        <v>145.75</v>
      </c>
      <c r="AS17" s="17">
        <v>116.68</v>
      </c>
      <c r="AT17" s="17">
        <v>114.32</v>
      </c>
      <c r="AU17" s="17">
        <v>182.29</v>
      </c>
      <c r="AV17" s="17">
        <v>48.71</v>
      </c>
      <c r="AW17" s="17">
        <v>121.79</v>
      </c>
      <c r="AX17" s="17">
        <v>612.46</v>
      </c>
      <c r="AY17" s="17">
        <v>0</v>
      </c>
      <c r="AZ17" s="17">
        <v>206.64</v>
      </c>
      <c r="BA17" s="17">
        <v>114.32</v>
      </c>
      <c r="BB17" s="17">
        <v>70.709999999999994</v>
      </c>
      <c r="BC17" s="17">
        <v>51.07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0.06</v>
      </c>
      <c r="BL17" s="17">
        <v>0</v>
      </c>
      <c r="BM17" s="17">
        <v>0</v>
      </c>
      <c r="BN17" s="17">
        <v>0.01</v>
      </c>
      <c r="BO17" s="17">
        <v>0</v>
      </c>
      <c r="BP17" s="17">
        <v>0</v>
      </c>
      <c r="BQ17" s="17">
        <v>0</v>
      </c>
      <c r="BR17" s="17">
        <v>0</v>
      </c>
      <c r="BS17" s="17">
        <v>0.04</v>
      </c>
      <c r="BT17" s="17">
        <v>0</v>
      </c>
      <c r="BU17" s="17">
        <v>0</v>
      </c>
      <c r="BV17" s="17">
        <v>0.19</v>
      </c>
      <c r="BW17" s="17">
        <v>0.03</v>
      </c>
      <c r="BX17" s="17">
        <v>0</v>
      </c>
      <c r="BY17" s="17">
        <v>0</v>
      </c>
      <c r="BZ17" s="17">
        <v>0</v>
      </c>
      <c r="CA17" s="17">
        <v>0</v>
      </c>
      <c r="CB17" s="17">
        <v>18.46</v>
      </c>
      <c r="CC17" s="28">
        <v>2.2000000000000002</v>
      </c>
      <c r="CD17" s="28"/>
      <c r="CE17" s="17">
        <v>0.33</v>
      </c>
      <c r="CG17" s="17">
        <v>2.95</v>
      </c>
      <c r="CH17" s="17">
        <v>2.95</v>
      </c>
      <c r="CI17" s="17">
        <v>2.95</v>
      </c>
      <c r="CJ17" s="17">
        <v>559.82000000000005</v>
      </c>
      <c r="CK17" s="17">
        <v>215.68</v>
      </c>
      <c r="CL17" s="17">
        <v>387.75</v>
      </c>
      <c r="CM17" s="17">
        <v>5.6</v>
      </c>
      <c r="CN17" s="17">
        <v>4.66</v>
      </c>
      <c r="CO17" s="17">
        <v>5.13</v>
      </c>
      <c r="CP17" s="17">
        <v>0</v>
      </c>
      <c r="CQ17" s="17">
        <v>0</v>
      </c>
    </row>
    <row r="18" spans="1:95" s="37" customFormat="1" x14ac:dyDescent="0.3">
      <c r="A18" s="34"/>
      <c r="B18" s="35" t="s">
        <v>110</v>
      </c>
      <c r="C18" s="36"/>
      <c r="D18" s="36">
        <v>29.89</v>
      </c>
      <c r="E18" s="36">
        <v>10.93</v>
      </c>
      <c r="F18" s="36">
        <v>39.200000000000003</v>
      </c>
      <c r="G18" s="36">
        <v>8.9600000000000009</v>
      </c>
      <c r="H18" s="36">
        <v>125.91</v>
      </c>
      <c r="I18" s="36">
        <v>953.58</v>
      </c>
      <c r="J18" s="36">
        <v>14.23</v>
      </c>
      <c r="K18" s="36">
        <v>3.83</v>
      </c>
      <c r="L18" s="36">
        <v>0</v>
      </c>
      <c r="M18" s="36">
        <v>0</v>
      </c>
      <c r="N18" s="36">
        <v>25.48</v>
      </c>
      <c r="O18" s="36">
        <v>85.73</v>
      </c>
      <c r="P18" s="36">
        <v>14.7</v>
      </c>
      <c r="Q18" s="36">
        <v>0</v>
      </c>
      <c r="R18" s="36">
        <v>0</v>
      </c>
      <c r="S18" s="36">
        <v>1.17</v>
      </c>
      <c r="T18" s="36">
        <v>7.06</v>
      </c>
      <c r="U18" s="36">
        <v>1136.1400000000001</v>
      </c>
      <c r="V18" s="36">
        <v>1393.37</v>
      </c>
      <c r="W18" s="36">
        <v>138.68</v>
      </c>
      <c r="X18" s="36">
        <v>123.9</v>
      </c>
      <c r="Y18" s="36">
        <v>434.59</v>
      </c>
      <c r="Z18" s="36">
        <v>7.2</v>
      </c>
      <c r="AA18" s="36">
        <v>22.31</v>
      </c>
      <c r="AB18" s="36">
        <v>2746.01</v>
      </c>
      <c r="AC18" s="36">
        <v>521.33000000000004</v>
      </c>
      <c r="AD18" s="36">
        <v>6.58</v>
      </c>
      <c r="AE18" s="36">
        <v>0.67</v>
      </c>
      <c r="AF18" s="36">
        <v>0.28999999999999998</v>
      </c>
      <c r="AG18" s="36">
        <v>5.21</v>
      </c>
      <c r="AH18" s="36">
        <v>11.93</v>
      </c>
      <c r="AI18" s="36">
        <v>24.78</v>
      </c>
      <c r="AJ18" s="37">
        <v>0</v>
      </c>
      <c r="AK18" s="37">
        <v>1430.98</v>
      </c>
      <c r="AL18" s="37">
        <v>1281.0999999999999</v>
      </c>
      <c r="AM18" s="37">
        <v>2065.6999999999998</v>
      </c>
      <c r="AN18" s="37">
        <v>1579.53</v>
      </c>
      <c r="AO18" s="37">
        <v>495.21</v>
      </c>
      <c r="AP18" s="37">
        <v>1047.3800000000001</v>
      </c>
      <c r="AQ18" s="37">
        <v>334.73</v>
      </c>
      <c r="AR18" s="37">
        <v>1305.9100000000001</v>
      </c>
      <c r="AS18" s="37">
        <v>1221.92</v>
      </c>
      <c r="AT18" s="37">
        <v>1476.68</v>
      </c>
      <c r="AU18" s="37">
        <v>2048.0300000000002</v>
      </c>
      <c r="AV18" s="37">
        <v>791.46</v>
      </c>
      <c r="AW18" s="37">
        <v>1162.77</v>
      </c>
      <c r="AX18" s="37">
        <v>5947.25</v>
      </c>
      <c r="AY18" s="37">
        <v>129.19999999999999</v>
      </c>
      <c r="AZ18" s="37">
        <v>1918.81</v>
      </c>
      <c r="BA18" s="37">
        <v>1261.8399999999999</v>
      </c>
      <c r="BB18" s="37">
        <v>857.63</v>
      </c>
      <c r="BC18" s="37">
        <v>436.37</v>
      </c>
      <c r="BD18" s="37">
        <v>0.19</v>
      </c>
      <c r="BE18" s="37">
        <v>0.08</v>
      </c>
      <c r="BF18" s="37">
        <v>0.05</v>
      </c>
      <c r="BG18" s="37">
        <v>0.1</v>
      </c>
      <c r="BH18" s="37">
        <v>0.12</v>
      </c>
      <c r="BI18" s="37">
        <v>0.56000000000000005</v>
      </c>
      <c r="BJ18" s="37">
        <v>0</v>
      </c>
      <c r="BK18" s="37">
        <v>2.2200000000000002</v>
      </c>
      <c r="BL18" s="37">
        <v>0</v>
      </c>
      <c r="BM18" s="37">
        <v>0.79</v>
      </c>
      <c r="BN18" s="37">
        <v>0.03</v>
      </c>
      <c r="BO18" s="37">
        <v>0.04</v>
      </c>
      <c r="BP18" s="37">
        <v>0</v>
      </c>
      <c r="BQ18" s="37">
        <v>0.11</v>
      </c>
      <c r="BR18" s="37">
        <v>0.18</v>
      </c>
      <c r="BS18" s="37">
        <v>3.32</v>
      </c>
      <c r="BT18" s="37">
        <v>0</v>
      </c>
      <c r="BU18" s="37">
        <v>0</v>
      </c>
      <c r="BV18" s="37">
        <v>4.2699999999999996</v>
      </c>
      <c r="BW18" s="37">
        <v>0.05</v>
      </c>
      <c r="BX18" s="37">
        <v>0</v>
      </c>
      <c r="BY18" s="37">
        <v>0</v>
      </c>
      <c r="BZ18" s="37">
        <v>0</v>
      </c>
      <c r="CA18" s="37">
        <v>0</v>
      </c>
      <c r="CB18" s="37">
        <v>621.61</v>
      </c>
      <c r="CC18" s="15">
        <f>SUM($CC$10:$CC$17)</f>
        <v>65.972217170299999</v>
      </c>
      <c r="CD18" s="15">
        <f>$I$18/$I$19*100</f>
        <v>100</v>
      </c>
      <c r="CE18" s="37">
        <v>479.98</v>
      </c>
      <c r="CG18" s="37">
        <v>101.5</v>
      </c>
      <c r="CH18" s="37">
        <v>62.35</v>
      </c>
      <c r="CI18" s="37">
        <v>81.92</v>
      </c>
      <c r="CJ18" s="37">
        <v>8202.9599999999991</v>
      </c>
      <c r="CK18" s="37">
        <v>4288.03</v>
      </c>
      <c r="CL18" s="37">
        <v>6245.5</v>
      </c>
      <c r="CM18" s="37">
        <v>175.87</v>
      </c>
      <c r="CN18" s="37">
        <v>112.13</v>
      </c>
      <c r="CO18" s="37">
        <v>144.05000000000001</v>
      </c>
      <c r="CP18" s="37">
        <v>6.8</v>
      </c>
      <c r="CQ18" s="37">
        <v>1.58</v>
      </c>
    </row>
    <row r="19" spans="1:95" s="37" customFormat="1" x14ac:dyDescent="0.3">
      <c r="A19" s="34"/>
      <c r="B19" s="35" t="s">
        <v>111</v>
      </c>
      <c r="C19" s="36"/>
      <c r="D19" s="36">
        <v>29.89</v>
      </c>
      <c r="E19" s="36">
        <v>10.93</v>
      </c>
      <c r="F19" s="36">
        <v>39.200000000000003</v>
      </c>
      <c r="G19" s="36">
        <v>8.9600000000000009</v>
      </c>
      <c r="H19" s="36">
        <v>125.91</v>
      </c>
      <c r="I19" s="36">
        <v>953.58</v>
      </c>
      <c r="J19" s="36">
        <v>14.23</v>
      </c>
      <c r="K19" s="36">
        <v>3.83</v>
      </c>
      <c r="L19" s="36">
        <v>0</v>
      </c>
      <c r="M19" s="36">
        <v>0</v>
      </c>
      <c r="N19" s="36">
        <v>25.48</v>
      </c>
      <c r="O19" s="36">
        <v>85.73</v>
      </c>
      <c r="P19" s="36">
        <v>14.7</v>
      </c>
      <c r="Q19" s="36">
        <v>0</v>
      </c>
      <c r="R19" s="36">
        <v>0</v>
      </c>
      <c r="S19" s="36">
        <v>1.17</v>
      </c>
      <c r="T19" s="36">
        <v>7.06</v>
      </c>
      <c r="U19" s="36">
        <v>1136.1400000000001</v>
      </c>
      <c r="V19" s="36">
        <v>1393.37</v>
      </c>
      <c r="W19" s="36">
        <v>138.68</v>
      </c>
      <c r="X19" s="36">
        <v>123.9</v>
      </c>
      <c r="Y19" s="36">
        <v>434.59</v>
      </c>
      <c r="Z19" s="36">
        <v>7.2</v>
      </c>
      <c r="AA19" s="36">
        <v>22.31</v>
      </c>
      <c r="AB19" s="36">
        <v>2746.01</v>
      </c>
      <c r="AC19" s="36">
        <v>521.33000000000004</v>
      </c>
      <c r="AD19" s="36">
        <v>6.58</v>
      </c>
      <c r="AE19" s="36">
        <v>0.67</v>
      </c>
      <c r="AF19" s="36">
        <v>0.28999999999999998</v>
      </c>
      <c r="AG19" s="36">
        <v>5.21</v>
      </c>
      <c r="AH19" s="36">
        <v>11.93</v>
      </c>
      <c r="AI19" s="36">
        <v>24.78</v>
      </c>
      <c r="AJ19" s="37">
        <v>0</v>
      </c>
      <c r="AK19" s="37">
        <v>1430.98</v>
      </c>
      <c r="AL19" s="37">
        <v>1281.0999999999999</v>
      </c>
      <c r="AM19" s="37">
        <v>2065.6999999999998</v>
      </c>
      <c r="AN19" s="37">
        <v>1579.53</v>
      </c>
      <c r="AO19" s="37">
        <v>495.21</v>
      </c>
      <c r="AP19" s="37">
        <v>1047.3800000000001</v>
      </c>
      <c r="AQ19" s="37">
        <v>334.73</v>
      </c>
      <c r="AR19" s="37">
        <v>1305.9100000000001</v>
      </c>
      <c r="AS19" s="37">
        <v>1221.92</v>
      </c>
      <c r="AT19" s="37">
        <v>1476.68</v>
      </c>
      <c r="AU19" s="37">
        <v>2048.0300000000002</v>
      </c>
      <c r="AV19" s="37">
        <v>791.46</v>
      </c>
      <c r="AW19" s="37">
        <v>1162.77</v>
      </c>
      <c r="AX19" s="37">
        <v>5947.25</v>
      </c>
      <c r="AY19" s="37">
        <v>129.19999999999999</v>
      </c>
      <c r="AZ19" s="37">
        <v>1918.81</v>
      </c>
      <c r="BA19" s="37">
        <v>1261.8399999999999</v>
      </c>
      <c r="BB19" s="37">
        <v>857.63</v>
      </c>
      <c r="BC19" s="37">
        <v>436.37</v>
      </c>
      <c r="BD19" s="37">
        <v>0.19</v>
      </c>
      <c r="BE19" s="37">
        <v>0.08</v>
      </c>
      <c r="BF19" s="37">
        <v>0.05</v>
      </c>
      <c r="BG19" s="37">
        <v>0.1</v>
      </c>
      <c r="BH19" s="37">
        <v>0.12</v>
      </c>
      <c r="BI19" s="37">
        <v>0.56000000000000005</v>
      </c>
      <c r="BJ19" s="37">
        <v>0</v>
      </c>
      <c r="BK19" s="37">
        <v>2.2200000000000002</v>
      </c>
      <c r="BL19" s="37">
        <v>0</v>
      </c>
      <c r="BM19" s="37">
        <v>0.79</v>
      </c>
      <c r="BN19" s="37">
        <v>0.03</v>
      </c>
      <c r="BO19" s="37">
        <v>0.04</v>
      </c>
      <c r="BP19" s="37">
        <v>0</v>
      </c>
      <c r="BQ19" s="37">
        <v>0.11</v>
      </c>
      <c r="BR19" s="37">
        <v>0.18</v>
      </c>
      <c r="BS19" s="37">
        <v>3.32</v>
      </c>
      <c r="BT19" s="37">
        <v>0</v>
      </c>
      <c r="BU19" s="37">
        <v>0</v>
      </c>
      <c r="BV19" s="37">
        <v>4.2699999999999996</v>
      </c>
      <c r="BW19" s="37">
        <v>0.05</v>
      </c>
      <c r="BX19" s="37">
        <v>0</v>
      </c>
      <c r="BY19" s="37">
        <v>0</v>
      </c>
      <c r="BZ19" s="37">
        <v>0</v>
      </c>
      <c r="CA19" s="37">
        <v>0</v>
      </c>
      <c r="CB19" s="37">
        <v>621.61</v>
      </c>
      <c r="CC19" s="15">
        <v>65.972217170299999</v>
      </c>
      <c r="CD19" s="15"/>
      <c r="CE19" s="37">
        <v>479.98</v>
      </c>
      <c r="CG19" s="37">
        <v>101.5</v>
      </c>
      <c r="CH19" s="37">
        <v>62.35</v>
      </c>
      <c r="CI19" s="37">
        <v>81.92</v>
      </c>
      <c r="CJ19" s="37">
        <v>8202.9599999999991</v>
      </c>
      <c r="CK19" s="37">
        <v>4288.03</v>
      </c>
      <c r="CL19" s="37">
        <v>6245.5</v>
      </c>
      <c r="CM19" s="37">
        <v>175.87</v>
      </c>
      <c r="CN19" s="37">
        <v>112.13</v>
      </c>
      <c r="CO19" s="37">
        <v>144.05000000000001</v>
      </c>
      <c r="CP19" s="37">
        <v>6.8</v>
      </c>
      <c r="CQ19" s="37">
        <v>1.58</v>
      </c>
    </row>
    <row r="20" spans="1:95" ht="46.8" x14ac:dyDescent="0.3">
      <c r="B20" s="8" t="s">
        <v>112</v>
      </c>
      <c r="D20" s="10">
        <v>26.95</v>
      </c>
      <c r="E20" s="10">
        <v>0</v>
      </c>
      <c r="F20" s="10">
        <v>27.65</v>
      </c>
      <c r="G20" s="10">
        <v>0</v>
      </c>
      <c r="H20" s="10">
        <v>117.24999999999999</v>
      </c>
      <c r="I20" s="10">
        <v>822.5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244.99999999999997</v>
      </c>
      <c r="AD20" s="10">
        <v>0</v>
      </c>
      <c r="AE20" s="10">
        <v>0.42</v>
      </c>
      <c r="AF20" s="10">
        <v>0.48999999999999994</v>
      </c>
      <c r="AI20" s="10">
        <v>21</v>
      </c>
      <c r="CI20" s="1">
        <v>0</v>
      </c>
      <c r="CL20" s="1">
        <v>0</v>
      </c>
      <c r="CO20" s="1">
        <v>0</v>
      </c>
    </row>
    <row r="21" spans="1:95" x14ac:dyDescent="0.3">
      <c r="B21" s="8" t="s">
        <v>113</v>
      </c>
      <c r="D21" s="10">
        <f>D19-D20</f>
        <v>2.9400000000000013</v>
      </c>
      <c r="E21" s="10">
        <f>E19-E20</f>
        <v>10.93</v>
      </c>
      <c r="F21" s="10">
        <f>F19-F20</f>
        <v>11.550000000000004</v>
      </c>
      <c r="G21" s="10">
        <f>G19-G20</f>
        <v>8.9600000000000009</v>
      </c>
      <c r="H21" s="10">
        <f>H19-H20</f>
        <v>8.6600000000000108</v>
      </c>
      <c r="I21" s="10">
        <f>I19-I20</f>
        <v>131.08000000000004</v>
      </c>
      <c r="V21" s="10">
        <f>V19-V20</f>
        <v>1393.37</v>
      </c>
      <c r="W21" s="10">
        <f>W19-W20</f>
        <v>138.68</v>
      </c>
      <c r="X21" s="10">
        <f>X19-X20</f>
        <v>123.9</v>
      </c>
      <c r="Y21" s="10">
        <f>Y19-Y20</f>
        <v>434.59</v>
      </c>
      <c r="Z21" s="10">
        <f>Z19-Z20</f>
        <v>7.2</v>
      </c>
      <c r="AA21" s="10">
        <f>AA19-AA20</f>
        <v>22.31</v>
      </c>
      <c r="AB21" s="10">
        <f>AB19-AB20</f>
        <v>2746.01</v>
      </c>
      <c r="AC21" s="10">
        <f>AC19-AC20</f>
        <v>276.33000000000004</v>
      </c>
      <c r="AD21" s="10">
        <f>AD19-AD20</f>
        <v>6.58</v>
      </c>
      <c r="AE21" s="10">
        <f>AE19-AE20</f>
        <v>0.25000000000000006</v>
      </c>
      <c r="AF21" s="10">
        <f>AF19-AF20</f>
        <v>-0.19999999999999996</v>
      </c>
      <c r="AI21" s="10">
        <f>AI19-AI20</f>
        <v>3.7800000000000011</v>
      </c>
      <c r="CI21" s="1">
        <f>CI19-CI20</f>
        <v>81.92</v>
      </c>
      <c r="CL21" s="1">
        <f>CL19-CL20</f>
        <v>6245.5</v>
      </c>
      <c r="CO21" s="1">
        <f>CO19-CO20</f>
        <v>144.05000000000001</v>
      </c>
    </row>
    <row r="22" spans="1:95" ht="31.2" x14ac:dyDescent="0.3">
      <c r="B22" s="8" t="s">
        <v>114</v>
      </c>
      <c r="D22" s="10">
        <v>13</v>
      </c>
      <c r="F22" s="10">
        <v>38</v>
      </c>
      <c r="H22" s="10">
        <v>49</v>
      </c>
    </row>
  </sheetData>
  <mergeCells count="27"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C15" sqref="C15"/>
    </sheetView>
  </sheetViews>
  <sheetFormatPr defaultRowHeight="14.4" x14ac:dyDescent="0.3"/>
  <cols>
    <col min="1" max="1" width="12.109375" style="39" customWidth="1"/>
    <col min="2" max="2" width="11.5546875" style="39" customWidth="1"/>
    <col min="3" max="3" width="8" style="39" customWidth="1"/>
    <col min="4" max="4" width="41.5546875" style="39" customWidth="1"/>
    <col min="5" max="5" width="10.109375" style="39" customWidth="1"/>
    <col min="6" max="6" width="8.88671875" style="39"/>
    <col min="7" max="7" width="13.44140625" style="39" customWidth="1"/>
    <col min="8" max="8" width="7.6640625" style="39" customWidth="1"/>
    <col min="9" max="9" width="7.88671875" style="39" customWidth="1"/>
    <col min="10" max="10" width="10.44140625" style="39" customWidth="1"/>
    <col min="11" max="16384" width="8.88671875" style="39"/>
  </cols>
  <sheetData>
    <row r="1" spans="1:10" x14ac:dyDescent="0.3">
      <c r="A1" s="39" t="s">
        <v>116</v>
      </c>
      <c r="B1" s="40" t="s">
        <v>117</v>
      </c>
      <c r="C1" s="41"/>
      <c r="D1" s="42"/>
      <c r="E1" s="39" t="s">
        <v>118</v>
      </c>
      <c r="F1" s="43"/>
      <c r="I1" s="39" t="s">
        <v>119</v>
      </c>
      <c r="J1" s="44"/>
    </row>
    <row r="2" spans="1:10" ht="7.5" customHeight="1" thickBot="1" x14ac:dyDescent="0.35"/>
    <row r="3" spans="1:10" ht="15" thickBot="1" x14ac:dyDescent="0.35">
      <c r="A3" s="45" t="s">
        <v>120</v>
      </c>
      <c r="B3" s="46" t="s">
        <v>121</v>
      </c>
      <c r="C3" s="46" t="s">
        <v>122</v>
      </c>
      <c r="D3" s="46" t="s">
        <v>123</v>
      </c>
      <c r="E3" s="46" t="s">
        <v>124</v>
      </c>
      <c r="F3" s="46" t="s">
        <v>125</v>
      </c>
      <c r="G3" s="46" t="s">
        <v>126</v>
      </c>
      <c r="H3" s="46" t="s">
        <v>127</v>
      </c>
      <c r="I3" s="46" t="s">
        <v>128</v>
      </c>
      <c r="J3" s="47" t="s">
        <v>129</v>
      </c>
    </row>
    <row r="4" spans="1:10" x14ac:dyDescent="0.3">
      <c r="A4" s="48" t="s">
        <v>130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x14ac:dyDescent="0.3">
      <c r="A5" s="55"/>
      <c r="B5" s="49"/>
      <c r="C5" s="49"/>
      <c r="D5" s="56"/>
      <c r="E5" s="57"/>
      <c r="F5" s="58"/>
      <c r="G5" s="57"/>
      <c r="H5" s="57"/>
      <c r="I5" s="57"/>
      <c r="J5" s="59"/>
    </row>
    <row r="6" spans="1:10" x14ac:dyDescent="0.3">
      <c r="A6" s="55"/>
      <c r="B6" s="49"/>
      <c r="C6" s="49"/>
      <c r="D6" s="56"/>
      <c r="E6" s="57"/>
      <c r="F6" s="58"/>
      <c r="G6" s="57"/>
      <c r="H6" s="57"/>
      <c r="I6" s="57"/>
      <c r="J6" s="59"/>
    </row>
    <row r="7" spans="1:10" x14ac:dyDescent="0.3">
      <c r="A7" s="55"/>
      <c r="B7" s="49"/>
      <c r="C7" s="49"/>
      <c r="D7" s="56"/>
      <c r="E7" s="57"/>
      <c r="F7" s="58"/>
      <c r="G7" s="57"/>
      <c r="H7" s="57"/>
      <c r="I7" s="57"/>
      <c r="J7" s="59"/>
    </row>
    <row r="8" spans="1:10" x14ac:dyDescent="0.3">
      <c r="A8" s="55"/>
      <c r="B8" s="49"/>
      <c r="C8" s="49"/>
      <c r="D8" s="56"/>
      <c r="E8" s="57"/>
      <c r="F8" s="58"/>
      <c r="G8" s="57"/>
      <c r="H8" s="57"/>
      <c r="I8" s="57"/>
      <c r="J8" s="59"/>
    </row>
    <row r="9" spans="1:10" x14ac:dyDescent="0.3">
      <c r="A9" s="55"/>
      <c r="B9" s="49"/>
      <c r="C9" s="49"/>
      <c r="D9" s="56"/>
      <c r="E9" s="57"/>
      <c r="F9" s="58"/>
      <c r="G9" s="57"/>
      <c r="H9" s="57"/>
      <c r="I9" s="57"/>
      <c r="J9" s="59"/>
    </row>
    <row r="10" spans="1:10" ht="15" thickBot="1" x14ac:dyDescent="0.35">
      <c r="A10" s="60"/>
      <c r="B10" s="61"/>
      <c r="C10" s="61"/>
      <c r="D10" s="62"/>
      <c r="E10" s="63"/>
      <c r="F10" s="64"/>
      <c r="G10" s="63"/>
      <c r="H10" s="63"/>
      <c r="I10" s="63"/>
      <c r="J10" s="65"/>
    </row>
    <row r="11" spans="1:10" x14ac:dyDescent="0.3">
      <c r="A11" s="48" t="s">
        <v>131</v>
      </c>
      <c r="B11" s="49"/>
      <c r="C11" s="50"/>
      <c r="D11" s="51"/>
      <c r="E11" s="52"/>
      <c r="F11" s="53"/>
      <c r="G11" s="52"/>
      <c r="H11" s="52"/>
      <c r="I11" s="52"/>
      <c r="J11" s="54"/>
    </row>
    <row r="12" spans="1:10" x14ac:dyDescent="0.3">
      <c r="A12" s="55"/>
      <c r="B12" s="49"/>
      <c r="C12" s="49"/>
      <c r="D12" s="56"/>
      <c r="E12" s="57"/>
      <c r="F12" s="58"/>
      <c r="G12" s="57"/>
      <c r="H12" s="57"/>
      <c r="I12" s="57"/>
      <c r="J12" s="59"/>
    </row>
    <row r="13" spans="1:10" ht="15" thickBot="1" x14ac:dyDescent="0.35">
      <c r="A13" s="60"/>
      <c r="B13" s="61"/>
      <c r="C13" s="61"/>
      <c r="D13" s="62"/>
      <c r="E13" s="63"/>
      <c r="F13" s="64"/>
      <c r="G13" s="63"/>
      <c r="H13" s="63"/>
      <c r="I13" s="63"/>
      <c r="J13" s="65"/>
    </row>
    <row r="14" spans="1:10" x14ac:dyDescent="0.3">
      <c r="A14" s="55" t="s">
        <v>102</v>
      </c>
      <c r="B14" s="49"/>
      <c r="C14" s="76" t="s">
        <v>135</v>
      </c>
      <c r="D14" s="67" t="s">
        <v>103</v>
      </c>
      <c r="E14" s="68">
        <v>198.96384113811499</v>
      </c>
      <c r="F14" s="69">
        <v>7.2446283975999997</v>
      </c>
      <c r="G14" s="68">
        <v>113.03790415933605</v>
      </c>
      <c r="H14" s="68">
        <v>4.3</v>
      </c>
      <c r="I14" s="68">
        <v>3.4</v>
      </c>
      <c r="J14" s="70">
        <v>17.45</v>
      </c>
    </row>
    <row r="15" spans="1:10" x14ac:dyDescent="0.3">
      <c r="A15" s="55"/>
      <c r="B15" s="49"/>
      <c r="C15" s="78" t="s">
        <v>117</v>
      </c>
      <c r="D15" s="56" t="s">
        <v>140</v>
      </c>
      <c r="E15" s="57">
        <v>59.067457024303501</v>
      </c>
      <c r="F15" s="58">
        <v>3.2737575578000002</v>
      </c>
      <c r="G15" s="57">
        <v>15.61</v>
      </c>
      <c r="H15" s="57">
        <v>0.78</v>
      </c>
      <c r="I15" s="57">
        <v>0.1</v>
      </c>
      <c r="J15" s="59">
        <v>3.43</v>
      </c>
    </row>
    <row r="16" spans="1:10" x14ac:dyDescent="0.3">
      <c r="A16" s="55"/>
      <c r="B16" s="49"/>
      <c r="C16" s="77" t="s">
        <v>139</v>
      </c>
      <c r="D16" s="56" t="s">
        <v>138</v>
      </c>
      <c r="E16" s="57">
        <v>100</v>
      </c>
      <c r="F16" s="58">
        <v>91.5</v>
      </c>
      <c r="G16" s="57">
        <v>234.4</v>
      </c>
      <c r="H16" s="57">
        <v>20.28</v>
      </c>
      <c r="I16" s="57">
        <v>16.55</v>
      </c>
      <c r="J16" s="59">
        <v>1.1299999999999999</v>
      </c>
    </row>
    <row r="17" spans="1:10" x14ac:dyDescent="0.3">
      <c r="A17" s="55"/>
      <c r="B17" s="49"/>
      <c r="C17" s="77" t="s">
        <v>136</v>
      </c>
      <c r="D17" s="56" t="s">
        <v>106</v>
      </c>
      <c r="E17" s="57">
        <v>149.46766561514201</v>
      </c>
      <c r="F17" s="58">
        <v>4.7252933753999997</v>
      </c>
      <c r="G17" s="57">
        <v>180.84356728391168</v>
      </c>
      <c r="H17" s="57">
        <v>5.3</v>
      </c>
      <c r="I17" s="57">
        <v>2.64</v>
      </c>
      <c r="J17" s="59">
        <v>34.1</v>
      </c>
    </row>
    <row r="18" spans="1:10" x14ac:dyDescent="0.3">
      <c r="A18" s="55"/>
      <c r="B18" s="49"/>
      <c r="C18" s="77" t="s">
        <v>137</v>
      </c>
      <c r="D18" s="56" t="s">
        <v>107</v>
      </c>
      <c r="E18" s="57">
        <v>200</v>
      </c>
      <c r="F18" s="58">
        <v>4.0750000000000002</v>
      </c>
      <c r="G18" s="57">
        <v>69.016159999999999</v>
      </c>
      <c r="H18" s="57">
        <v>1.02</v>
      </c>
      <c r="I18" s="57">
        <v>0.06</v>
      </c>
      <c r="J18" s="59">
        <v>18.29</v>
      </c>
    </row>
    <row r="19" spans="1:10" x14ac:dyDescent="0.3">
      <c r="A19" s="55"/>
      <c r="B19" s="49"/>
      <c r="C19" s="77" t="s">
        <v>117</v>
      </c>
      <c r="D19" s="56" t="s">
        <v>108</v>
      </c>
      <c r="E19" s="57">
        <v>53.926146010186798</v>
      </c>
      <c r="F19" s="58">
        <v>4.9018866722999999</v>
      </c>
      <c r="G19" s="57">
        <v>145.34174872665528</v>
      </c>
      <c r="H19" s="57">
        <v>4.1500000000000004</v>
      </c>
      <c r="I19" s="57">
        <v>1.62</v>
      </c>
      <c r="J19" s="59">
        <v>28.74</v>
      </c>
    </row>
    <row r="20" spans="1:10" x14ac:dyDescent="0.3">
      <c r="A20" s="55"/>
      <c r="B20" s="49"/>
      <c r="C20" s="77" t="s">
        <v>117</v>
      </c>
      <c r="D20" s="56" t="s">
        <v>109</v>
      </c>
      <c r="E20" s="57">
        <v>39.285714285714299</v>
      </c>
      <c r="F20" s="58">
        <v>2.2000000000000002</v>
      </c>
      <c r="G20" s="57">
        <v>75.97071428571428</v>
      </c>
      <c r="H20" s="57">
        <v>2.59</v>
      </c>
      <c r="I20" s="57">
        <v>0.47</v>
      </c>
      <c r="J20" s="59">
        <v>16.38</v>
      </c>
    </row>
    <row r="21" spans="1:10" x14ac:dyDescent="0.3">
      <c r="A21" s="55"/>
      <c r="B21" s="71"/>
      <c r="C21" s="71"/>
      <c r="D21" s="72"/>
      <c r="E21" s="73"/>
      <c r="F21" s="74"/>
      <c r="G21" s="73"/>
      <c r="H21" s="73"/>
      <c r="I21" s="73"/>
      <c r="J21" s="75"/>
    </row>
    <row r="22" spans="1:10" ht="15" thickBot="1" x14ac:dyDescent="0.35">
      <c r="A22" s="60"/>
      <c r="B22" s="61"/>
      <c r="C22" s="61"/>
      <c r="D22" s="62"/>
      <c r="E22" s="63"/>
      <c r="F22" s="64"/>
      <c r="G22" s="63"/>
      <c r="H22" s="63"/>
      <c r="I22" s="63"/>
      <c r="J22" s="65"/>
    </row>
    <row r="23" spans="1:10" x14ac:dyDescent="0.3">
      <c r="A23" s="48" t="s">
        <v>132</v>
      </c>
      <c r="B23" s="49"/>
      <c r="C23" s="50"/>
      <c r="D23" s="51"/>
      <c r="E23" s="52"/>
      <c r="F23" s="53"/>
      <c r="G23" s="52"/>
      <c r="H23" s="52"/>
      <c r="I23" s="52"/>
      <c r="J23" s="54"/>
    </row>
    <row r="24" spans="1:10" x14ac:dyDescent="0.3">
      <c r="A24" s="55"/>
      <c r="B24" s="49"/>
      <c r="C24" s="49"/>
      <c r="D24" s="56"/>
      <c r="E24" s="57"/>
      <c r="F24" s="58"/>
      <c r="G24" s="57"/>
      <c r="H24" s="57"/>
      <c r="I24" s="57"/>
      <c r="J24" s="59"/>
    </row>
    <row r="25" spans="1:10" x14ac:dyDescent="0.3">
      <c r="A25" s="55"/>
      <c r="B25" s="71"/>
      <c r="C25" s="71"/>
      <c r="D25" s="72"/>
      <c r="E25" s="73"/>
      <c r="F25" s="74"/>
      <c r="G25" s="73"/>
      <c r="H25" s="73"/>
      <c r="I25" s="73"/>
      <c r="J25" s="75"/>
    </row>
    <row r="26" spans="1:10" ht="15" thickBot="1" x14ac:dyDescent="0.35">
      <c r="A26" s="60"/>
      <c r="B26" s="61"/>
      <c r="C26" s="61"/>
      <c r="D26" s="62"/>
      <c r="E26" s="63"/>
      <c r="F26" s="64"/>
      <c r="G26" s="63"/>
      <c r="H26" s="63"/>
      <c r="I26" s="63"/>
      <c r="J26" s="65"/>
    </row>
    <row r="27" spans="1:10" x14ac:dyDescent="0.3">
      <c r="A27" s="55" t="s">
        <v>133</v>
      </c>
      <c r="B27" s="49"/>
      <c r="C27" s="66"/>
      <c r="D27" s="67"/>
      <c r="E27" s="68"/>
      <c r="F27" s="69"/>
      <c r="G27" s="68"/>
      <c r="H27" s="68"/>
      <c r="I27" s="68"/>
      <c r="J27" s="70"/>
    </row>
    <row r="28" spans="1:10" x14ac:dyDescent="0.3">
      <c r="A28" s="55"/>
      <c r="B28" s="49"/>
      <c r="C28" s="49"/>
      <c r="D28" s="56"/>
      <c r="E28" s="57"/>
      <c r="F28" s="58"/>
      <c r="G28" s="57"/>
      <c r="H28" s="57"/>
      <c r="I28" s="57"/>
      <c r="J28" s="59"/>
    </row>
    <row r="29" spans="1:10" x14ac:dyDescent="0.3">
      <c r="A29" s="55"/>
      <c r="B29" s="49"/>
      <c r="C29" s="49"/>
      <c r="D29" s="56"/>
      <c r="E29" s="57"/>
      <c r="F29" s="58"/>
      <c r="G29" s="57"/>
      <c r="H29" s="57"/>
      <c r="I29" s="57"/>
      <c r="J29" s="59"/>
    </row>
    <row r="30" spans="1:10" x14ac:dyDescent="0.3">
      <c r="A30" s="55"/>
      <c r="B30" s="49"/>
      <c r="C30" s="49"/>
      <c r="D30" s="56"/>
      <c r="E30" s="57"/>
      <c r="F30" s="58"/>
      <c r="G30" s="57"/>
      <c r="H30" s="57"/>
      <c r="I30" s="57"/>
      <c r="J30" s="59"/>
    </row>
    <row r="31" spans="1:10" x14ac:dyDescent="0.3">
      <c r="A31" s="55"/>
      <c r="B31" s="71"/>
      <c r="C31" s="71"/>
      <c r="D31" s="72"/>
      <c r="E31" s="73"/>
      <c r="F31" s="74"/>
      <c r="G31" s="73"/>
      <c r="H31" s="73"/>
      <c r="I31" s="73"/>
      <c r="J31" s="75"/>
    </row>
    <row r="32" spans="1:10" ht="15" thickBot="1" x14ac:dyDescent="0.35">
      <c r="A32" s="60"/>
      <c r="B32" s="61"/>
      <c r="C32" s="61"/>
      <c r="D32" s="62"/>
      <c r="E32" s="63"/>
      <c r="F32" s="64"/>
      <c r="G32" s="63"/>
      <c r="H32" s="63"/>
      <c r="I32" s="63"/>
      <c r="J32" s="65"/>
    </row>
    <row r="33" spans="1:10" x14ac:dyDescent="0.3">
      <c r="A33" s="48" t="s">
        <v>134</v>
      </c>
      <c r="B33" s="49"/>
      <c r="C33" s="50"/>
      <c r="D33" s="51"/>
      <c r="E33" s="52"/>
      <c r="F33" s="53"/>
      <c r="G33" s="52"/>
      <c r="H33" s="52"/>
      <c r="I33" s="52"/>
      <c r="J33" s="54"/>
    </row>
    <row r="34" spans="1:10" x14ac:dyDescent="0.3">
      <c r="A34" s="55"/>
      <c r="B34" s="49"/>
      <c r="C34" s="66"/>
      <c r="D34" s="67"/>
      <c r="E34" s="68"/>
      <c r="F34" s="69"/>
      <c r="G34" s="68"/>
      <c r="H34" s="68"/>
      <c r="I34" s="68"/>
      <c r="J34" s="70"/>
    </row>
    <row r="35" spans="1:10" x14ac:dyDescent="0.3">
      <c r="A35" s="55"/>
      <c r="B35" s="49"/>
      <c r="C35" s="49"/>
      <c r="D35" s="56"/>
      <c r="E35" s="57"/>
      <c r="F35" s="58"/>
      <c r="G35" s="57"/>
      <c r="H35" s="57"/>
      <c r="I35" s="57"/>
      <c r="J35" s="59"/>
    </row>
    <row r="36" spans="1:10" x14ac:dyDescent="0.3">
      <c r="A36" s="55"/>
      <c r="B36" s="49"/>
      <c r="C36" s="71"/>
      <c r="D36" s="72"/>
      <c r="E36" s="73"/>
      <c r="F36" s="74"/>
      <c r="G36" s="73"/>
      <c r="H36" s="73"/>
      <c r="I36" s="73"/>
      <c r="J36" s="75"/>
    </row>
    <row r="37" spans="1:10" x14ac:dyDescent="0.3">
      <c r="A37" s="55"/>
      <c r="B37" s="71"/>
      <c r="C37" s="71"/>
      <c r="D37" s="72"/>
      <c r="E37" s="73"/>
      <c r="F37" s="74"/>
      <c r="G37" s="73"/>
      <c r="H37" s="73"/>
      <c r="I37" s="73"/>
      <c r="J37" s="75"/>
    </row>
    <row r="38" spans="1:10" ht="15" thickBot="1" x14ac:dyDescent="0.35">
      <c r="A38" s="60"/>
      <c r="B38" s="61"/>
      <c r="C38" s="61"/>
      <c r="D38" s="62"/>
      <c r="E38" s="63"/>
      <c r="F38" s="64"/>
      <c r="G38" s="63"/>
      <c r="H38" s="63"/>
      <c r="I38" s="63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80</v>
      </c>
      <c r="B1" s="13">
        <v>45408</v>
      </c>
    </row>
    <row r="2" spans="1:2" x14ac:dyDescent="0.25">
      <c r="A2" t="s">
        <v>81</v>
      </c>
      <c r="B2" s="13">
        <v>45407.556921296295</v>
      </c>
    </row>
    <row r="3" spans="1:2" x14ac:dyDescent="0.25">
      <c r="A3" t="s">
        <v>82</v>
      </c>
      <c r="B3" t="s">
        <v>100</v>
      </c>
    </row>
    <row r="4" spans="1:2" x14ac:dyDescent="0.25">
      <c r="A4" t="s">
        <v>83</v>
      </c>
      <c r="B4" t="s">
        <v>101</v>
      </c>
    </row>
    <row r="5" spans="1:2" x14ac:dyDescent="0.25">
      <c r="B5">
        <v>12</v>
      </c>
    </row>
    <row r="6" spans="1:2" x14ac:dyDescent="0.25">
      <c r="B6" s="38" t="s">
        <v>115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26.04.2024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</cp:lastModifiedBy>
  <cp:lastPrinted>2021-11-09T09:41:33Z</cp:lastPrinted>
  <dcterms:created xsi:type="dcterms:W3CDTF">2002-09-22T07:35:02Z</dcterms:created>
  <dcterms:modified xsi:type="dcterms:W3CDTF">2024-04-25T08:31:21Z</dcterms:modified>
</cp:coreProperties>
</file>